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nordicecolabel.sharepoint.com/sites/LicAdmin-Husberkningar/Shared Documents/"/>
    </mc:Choice>
  </mc:AlternateContent>
  <xr:revisionPtr revIDLastSave="0" documentId="8_{34AA7B4C-EE98-49EE-85D6-6EB5C4DB158E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Val" sheetId="7" r:id="rId1"/>
    <sheet name="Beräkning" sheetId="1" r:id="rId2"/>
    <sheet name="Ansökningsår" sheetId="5" state="hidden" r:id="rId3"/>
    <sheet name="Priskategori" sheetId="3" state="hidden" r:id="rId4"/>
    <sheet name="Typ" sheetId="2" state="hidden" r:id="rId5"/>
  </sheets>
  <definedNames>
    <definedName name="Ansökningsår">Ansökningsår!$A$2:$A$6</definedName>
    <definedName name="Priskategori">Priskategori!$A$2:$A$4</definedName>
    <definedName name="Typ">Typ!$A$2:$A$5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1" i="1" l="1"/>
  <c r="B2" i="1"/>
  <c r="B6" i="1"/>
  <c r="C10" i="1"/>
  <c r="C8" i="1"/>
  <c r="C15" i="1"/>
  <c r="C9" i="1" l="1"/>
  <c r="C18" i="1" s="1"/>
  <c r="C25" i="1" s="1"/>
  <c r="C21" i="1" l="1"/>
  <c r="C27" i="1" s="1"/>
  <c r="C20" i="1"/>
  <c r="C19" i="1"/>
</calcChain>
</file>

<file path=xl/sharedStrings.xml><?xml version="1.0" encoding="utf-8"?>
<sst xmlns="http://schemas.openxmlformats.org/spreadsheetml/2006/main" count="50" uniqueCount="42">
  <si>
    <t>Typ</t>
  </si>
  <si>
    <t>Småhus/flerbostadshus</t>
  </si>
  <si>
    <t>Priskategori</t>
  </si>
  <si>
    <t>Generation 4 - Licensavgift</t>
  </si>
  <si>
    <t>Standardpris</t>
  </si>
  <si>
    <t>Läs mer om ansökningsavgifter   på vår hemsida</t>
  </si>
  <si>
    <t>Nya byggnader 089 (svanen.se)</t>
  </si>
  <si>
    <t>Ansökningsår</t>
  </si>
  <si>
    <t>Välj under flik Val</t>
  </si>
  <si>
    <t>Generation 4</t>
  </si>
  <si>
    <t>Ärende #</t>
  </si>
  <si>
    <t>Grunddata</t>
  </si>
  <si>
    <t>Pris/kvm (innan brytpunkt)</t>
  </si>
  <si>
    <t>Brytpunkt</t>
  </si>
  <si>
    <t>BOA över brytpunkten</t>
  </si>
  <si>
    <t>Pris/kvm (efter brytpunkt)</t>
  </si>
  <si>
    <t>Läs mer om ansökningsavgifter på vår hemsida</t>
  </si>
  <si>
    <t>Fördelning</t>
  </si>
  <si>
    <t>Licensdel 1</t>
  </si>
  <si>
    <t>Licensdel 2</t>
  </si>
  <si>
    <t>Licensdel 3</t>
  </si>
  <si>
    <t>Licensavgift</t>
  </si>
  <si>
    <t>Total</t>
  </si>
  <si>
    <t>Del 1</t>
  </si>
  <si>
    <t>Del 2</t>
  </si>
  <si>
    <t>Del 3</t>
  </si>
  <si>
    <t>Fakturerat del 1</t>
  </si>
  <si>
    <t>Fakturerat del 2</t>
  </si>
  <si>
    <t>Att fakturera del 3</t>
  </si>
  <si>
    <t>BOA-justering faktura 3</t>
  </si>
  <si>
    <t>FX</t>
  </si>
  <si>
    <t>Pris (EUR)</t>
  </si>
  <si>
    <t>Pris över brytpunkt (EUR)</t>
  </si>
  <si>
    <t>Rabattnivå 1</t>
  </si>
  <si>
    <t>Rabattnivå 2</t>
  </si>
  <si>
    <t>Yta för beräkning</t>
  </si>
  <si>
    <t>BOA</t>
  </si>
  <si>
    <t>Byggnader för skola/förskola</t>
  </si>
  <si>
    <t>LOA</t>
  </si>
  <si>
    <t>Vårdhem/äldreboende/LSS-boende</t>
  </si>
  <si>
    <t>BOA + LOA</t>
  </si>
  <si>
    <t>Kontor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</si>
</sst>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r&quot;"/>
    <numFmt numFmtId="165" formatCode="#,##0.00\ &quot;kr&quot;"/>
    <numFmt numFmtId="166" formatCode="#,##0.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3" xfId="0" applyBorder="1"/>
    <xf numFmtId="0" fontId="0" fillId="0" borderId="5" xfId="0" applyBorder="1"/>
    <xf numFmtId="0" fontId="1" fillId="0" borderId="3" xfId="0" applyFont="1" applyBorder="1"/>
    <xf numFmtId="0" fontId="1" fillId="0" borderId="5" xfId="0" applyFont="1" applyBorder="1"/>
    <xf numFmtId="9" fontId="0" fillId="0" borderId="6" xfId="0" applyNumberFormat="1" applyBorder="1"/>
    <xf numFmtId="0" fontId="1" fillId="2" borderId="1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0" fillId="0" borderId="7" xfId="0" applyBorder="1"/>
    <xf numFmtId="9" fontId="0" fillId="0" borderId="8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1" fillId="2" borderId="9" xfId="0" applyFont="1" applyFill="1" applyBorder="1"/>
    <xf numFmtId="0" fontId="1" fillId="2" borderId="10" xfId="0" applyFont="1" applyFill="1" applyBorder="1"/>
    <xf numFmtId="0" fontId="0" fillId="0" borderId="11" xfId="0" applyBorder="1"/>
    <xf numFmtId="164" fontId="0" fillId="0" borderId="11" xfId="0" applyNumberFormat="1" applyBorder="1"/>
    <xf numFmtId="0" fontId="2" fillId="0" borderId="0" xfId="0" applyFont="1"/>
    <xf numFmtId="0" fontId="2" fillId="0" borderId="11" xfId="0" applyFont="1" applyBorder="1"/>
    <xf numFmtId="0" fontId="1" fillId="0" borderId="0" xfId="0" applyFont="1"/>
    <xf numFmtId="3" fontId="0" fillId="0" borderId="4" xfId="0" applyNumberFormat="1" applyBorder="1"/>
    <xf numFmtId="0" fontId="1" fillId="0" borderId="0" xfId="0" applyFont="1" applyAlignment="1">
      <alignment horizontal="right"/>
    </xf>
    <xf numFmtId="2" fontId="0" fillId="0" borderId="0" xfId="0" applyNumberFormat="1"/>
    <xf numFmtId="0" fontId="0" fillId="0" borderId="12" xfId="0" applyBorder="1"/>
    <xf numFmtId="0" fontId="0" fillId="0" borderId="12" xfId="0" applyBorder="1" applyAlignment="1">
      <alignment horizontal="right"/>
    </xf>
    <xf numFmtId="3" fontId="0" fillId="0" borderId="0" xfId="0" applyNumberFormat="1"/>
    <xf numFmtId="165" fontId="0" fillId="0" borderId="4" xfId="0" applyNumberFormat="1" applyBorder="1"/>
    <xf numFmtId="3" fontId="0" fillId="0" borderId="8" xfId="0" applyNumberFormat="1" applyBorder="1"/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wrapText="1"/>
    </xf>
    <xf numFmtId="0" fontId="1" fillId="6" borderId="13" xfId="0" applyFont="1" applyFill="1" applyBorder="1"/>
    <xf numFmtId="0" fontId="0" fillId="0" borderId="14" xfId="0" applyBorder="1"/>
    <xf numFmtId="0" fontId="0" fillId="0" borderId="14" xfId="0" applyBorder="1" applyAlignment="1">
      <alignment horizontal="left"/>
    </xf>
    <xf numFmtId="9" fontId="0" fillId="0" borderId="4" xfId="0" applyNumberFormat="1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166" fontId="0" fillId="0" borderId="12" xfId="0" applyNumberFormat="1" applyBorder="1" applyAlignment="1">
      <alignment horizontal="left"/>
    </xf>
    <xf numFmtId="166" fontId="0" fillId="0" borderId="0" xfId="0" applyNumberFormat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16" xfId="0" applyBorder="1"/>
    <xf numFmtId="164" fontId="0" fillId="0" borderId="15" xfId="0" applyNumberFormat="1" applyBorder="1"/>
    <xf numFmtId="165" fontId="0" fillId="0" borderId="6" xfId="0" applyNumberFormat="1" applyBorder="1"/>
    <xf numFmtId="0" fontId="1" fillId="0" borderId="9" xfId="0" applyFont="1" applyBorder="1"/>
    <xf numFmtId="164" fontId="0" fillId="0" borderId="10" xfId="0" applyNumberFormat="1" applyBorder="1"/>
    <xf numFmtId="0" fontId="4" fillId="0" borderId="0" xfId="0" applyFont="1"/>
    <xf numFmtId="164" fontId="0" fillId="0" borderId="17" xfId="0" applyNumberFormat="1" applyBorder="1"/>
    <xf numFmtId="0" fontId="0" fillId="0" borderId="21" xfId="0" applyBorder="1"/>
    <xf numFmtId="0" fontId="0" fillId="0" borderId="22" xfId="0" applyBorder="1"/>
    <xf numFmtId="0" fontId="5" fillId="0" borderId="23" xfId="1" applyBorder="1"/>
    <xf numFmtId="0" fontId="0" fillId="0" borderId="24" xfId="0" applyBorder="1"/>
    <xf numFmtId="0" fontId="0" fillId="0" borderId="25" xfId="0" applyBorder="1"/>
    <xf numFmtId="0" fontId="1" fillId="6" borderId="18" xfId="0" applyFont="1" applyFill="1" applyBorder="1"/>
    <xf numFmtId="0" fontId="0" fillId="6" borderId="19" xfId="0" applyFill="1" applyBorder="1"/>
    <xf numFmtId="0" fontId="0" fillId="6" borderId="20" xfId="0" applyFill="1" applyBorder="1"/>
    <xf numFmtId="0" fontId="6" fillId="6" borderId="0" xfId="0" applyFont="1" applyFill="1"/>
    <xf numFmtId="3" fontId="0" fillId="4" borderId="4" xfId="0" applyNumberFormat="1" applyFill="1" applyBorder="1" applyProtection="1">
      <protection locked="0"/>
    </xf>
    <xf numFmtId="164" fontId="0" fillId="4" borderId="0" xfId="0" applyNumberFormat="1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3" fillId="3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28575</xdr:rowOff>
    </xdr:from>
    <xdr:to>
      <xdr:col>5</xdr:col>
      <xdr:colOff>497840</xdr:colOff>
      <xdr:row>3</xdr:row>
      <xdr:rowOff>403860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7D6D52F9-5076-3228-3FED-952F1016D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0" y="28575"/>
          <a:ext cx="2809875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142875</xdr:rowOff>
    </xdr:from>
    <xdr:to>
      <xdr:col>7</xdr:col>
      <xdr:colOff>476885</xdr:colOff>
      <xdr:row>6</xdr:row>
      <xdr:rowOff>83820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3F2D7983-3839-DBF8-AFA6-D8179AE94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42875"/>
          <a:ext cx="3981450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vanen.se/for-foretag/kriterier-ansokan-avgifter/nya-byggnader-089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vanen.se/for-foretag/kriterier-ansokan-avgifter/nya-byggnader-089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E036-EEB9-43FC-90BB-293C8D8E80DE}">
  <sheetPr>
    <tabColor rgb="FFFF0000"/>
  </sheetPr>
  <dimension ref="B1:F9"/>
  <sheetViews>
    <sheetView tabSelected="1" workbookViewId="0">
      <selection activeCell="B14" sqref="B14"/>
    </sheetView>
  </sheetViews>
  <sheetFormatPr defaultRowHeight="14.45"/>
  <cols>
    <col min="1" max="1" width="3" customWidth="1"/>
    <col min="2" max="2" width="32.5703125" customWidth="1"/>
    <col min="5" max="5" width="24.140625" customWidth="1"/>
    <col min="6" max="6" width="9.140625" bestFit="1" customWidth="1"/>
  </cols>
  <sheetData>
    <row r="1" spans="2:6" ht="15" thickBot="1"/>
    <row r="2" spans="2:6">
      <c r="B2" s="30" t="s">
        <v>0</v>
      </c>
    </row>
    <row r="3" spans="2:6" ht="15" thickBot="1">
      <c r="B3" s="31" t="s">
        <v>1</v>
      </c>
    </row>
    <row r="4" spans="2:6" ht="33.75" customHeight="1" thickBot="1"/>
    <row r="5" spans="2:6">
      <c r="B5" s="30" t="s">
        <v>2</v>
      </c>
      <c r="D5" s="51" t="s">
        <v>3</v>
      </c>
      <c r="E5" s="52"/>
      <c r="F5" s="53"/>
    </row>
    <row r="6" spans="2:6" ht="15" thickBot="1">
      <c r="B6" s="31" t="s">
        <v>4</v>
      </c>
      <c r="D6" s="46" t="s">
        <v>5</v>
      </c>
      <c r="F6" s="47"/>
    </row>
    <row r="7" spans="2:6" ht="15" thickBot="1">
      <c r="D7" s="48" t="s">
        <v>6</v>
      </c>
      <c r="E7" s="49"/>
      <c r="F7" s="50"/>
    </row>
    <row r="8" spans="2:6">
      <c r="B8" s="30" t="s">
        <v>7</v>
      </c>
    </row>
    <row r="9" spans="2:6" ht="15" thickBot="1">
      <c r="B9" s="32">
        <v>2024</v>
      </c>
    </row>
  </sheetData>
  <dataValidations count="3">
    <dataValidation type="list" allowBlank="1" showInputMessage="1" showErrorMessage="1" sqref="B6" xr:uid="{09A1C815-A6F3-4819-92E3-8DE65057BED9}">
      <formula1>Priskategori</formula1>
    </dataValidation>
    <dataValidation type="list" allowBlank="1" showInputMessage="1" showErrorMessage="1" sqref="B3" xr:uid="{32D66FE6-BED4-4AC1-8A65-9B924174871C}">
      <formula1>Typ</formula1>
    </dataValidation>
    <dataValidation type="list" allowBlank="1" showInputMessage="1" showErrorMessage="1" sqref="B9" xr:uid="{2510B121-DCBE-4DF4-8F64-430ED36D2BFF}">
      <formula1>Ansökningsår</formula1>
    </dataValidation>
  </dataValidations>
  <hyperlinks>
    <hyperlink ref="D7" r:id="rId1" xr:uid="{26A9758A-3ED9-431D-91E0-1AAC6F6CB516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H30"/>
  <sheetViews>
    <sheetView showZeros="0" zoomScaleNormal="100" workbookViewId="0">
      <selection activeCell="C6" sqref="C6"/>
    </sheetView>
  </sheetViews>
  <sheetFormatPr defaultColWidth="9.140625" defaultRowHeight="14.45"/>
  <cols>
    <col min="1" max="1" width="2.5703125" customWidth="1"/>
    <col min="2" max="2" width="25.28515625" bestFit="1" customWidth="1"/>
    <col min="3" max="3" width="10.5703125" customWidth="1"/>
    <col min="4" max="4" width="20.28515625" customWidth="1"/>
    <col min="5" max="5" width="4.5703125" style="15" customWidth="1"/>
    <col min="6" max="6" width="41.140625" bestFit="1" customWidth="1"/>
  </cols>
  <sheetData>
    <row r="1" spans="2:8" s="17" customFormat="1" ht="18.600000000000001">
      <c r="B1" s="58" t="str">
        <f>Val!B3</f>
        <v>Småhus/flerbostadshus</v>
      </c>
      <c r="C1" s="58"/>
      <c r="D1" s="54" t="s">
        <v>8</v>
      </c>
      <c r="E1" s="18"/>
    </row>
    <row r="2" spans="2:8" s="17" customFormat="1" ht="18.600000000000001">
      <c r="B2" s="38" t="str">
        <f>"Standard (" &amp; Val!B6 &amp; ")"</f>
        <v>Standard (Standardpris)</v>
      </c>
      <c r="C2" s="38"/>
      <c r="E2" s="18"/>
    </row>
    <row r="3" spans="2:8">
      <c r="B3" s="21" t="s">
        <v>9</v>
      </c>
    </row>
    <row r="4" spans="2:8" ht="15" thickBot="1">
      <c r="B4" s="21" t="s">
        <v>10</v>
      </c>
      <c r="C4" s="57"/>
    </row>
    <row r="5" spans="2:8">
      <c r="B5" s="13" t="s">
        <v>11</v>
      </c>
      <c r="C5" s="14"/>
    </row>
    <row r="6" spans="2:8">
      <c r="B6" s="1" t="str">
        <f>_xlfn.XLOOKUP(Val!B3,Typ!A:A,Typ!B:B)</f>
        <v>BOA</v>
      </c>
      <c r="C6" s="55"/>
    </row>
    <row r="7" spans="2:8">
      <c r="B7" s="1" t="s">
        <v>12</v>
      </c>
      <c r="C7" s="26">
        <f>ROUND(_xlfn.XLOOKUP(Val!$B$6,Priskategori!A:A,Priskategori!B:B)*_xlfn.XLOOKUP(Val!$B$9,Ansökningsår!A:A,Ansökningsår!B:B),1)</f>
        <v>61.3</v>
      </c>
    </row>
    <row r="8" spans="2:8" ht="15" thickBot="1">
      <c r="B8" s="9" t="s">
        <v>13</v>
      </c>
      <c r="C8" s="27">
        <f>_xlfn.XLOOKUP(Val!$B$6,Priskategori!A:A,Priskategori!C:C)</f>
        <v>0</v>
      </c>
    </row>
    <row r="9" spans="2:8">
      <c r="B9" s="1" t="s">
        <v>14</v>
      </c>
      <c r="C9" s="20">
        <f>IF(C8=0,0,IF(C8&gt;C6,0,C6-C8))</f>
        <v>0</v>
      </c>
      <c r="F9" s="51" t="s">
        <v>3</v>
      </c>
      <c r="G9" s="52"/>
      <c r="H9" s="53"/>
    </row>
    <row r="10" spans="2:8" ht="15" thickBot="1">
      <c r="B10" s="2" t="s">
        <v>15</v>
      </c>
      <c r="C10" s="41">
        <f>ROUND(_xlfn.XLOOKUP(Val!$B$6,Priskategori!A:A,Priskategori!D:D)*_xlfn.XLOOKUP(Val!$B$9,Ansökningsår!A:A,Ansökningsår!B:B),1)</f>
        <v>0</v>
      </c>
      <c r="F10" s="46" t="s">
        <v>16</v>
      </c>
      <c r="H10" s="47"/>
    </row>
    <row r="11" spans="2:8" ht="15" thickBot="1">
      <c r="F11" s="48" t="s">
        <v>6</v>
      </c>
      <c r="G11" s="49"/>
      <c r="H11" s="50"/>
    </row>
    <row r="12" spans="2:8">
      <c r="B12" s="6" t="s">
        <v>17</v>
      </c>
      <c r="C12" s="7"/>
    </row>
    <row r="13" spans="2:8">
      <c r="B13" s="9" t="s">
        <v>18</v>
      </c>
      <c r="C13" s="10">
        <v>0.2</v>
      </c>
    </row>
    <row r="14" spans="2:8">
      <c r="B14" s="1" t="s">
        <v>19</v>
      </c>
      <c r="C14" s="33">
        <v>0.4</v>
      </c>
    </row>
    <row r="15" spans="2:8" ht="15" thickBot="1">
      <c r="B15" s="2" t="s">
        <v>20</v>
      </c>
      <c r="C15" s="5">
        <f>1-C13-C14</f>
        <v>0.4</v>
      </c>
    </row>
    <row r="16" spans="2:8" ht="15" thickBot="1"/>
    <row r="17" spans="2:5" ht="15" thickBot="1">
      <c r="B17" s="8" t="s">
        <v>21</v>
      </c>
      <c r="C17" s="7"/>
    </row>
    <row r="18" spans="2:5">
      <c r="B18" s="42" t="s">
        <v>22</v>
      </c>
      <c r="C18" s="43">
        <f>IF(C8=0,C7*C6,IF(C8&lt;C6,C7*C8+C9*C10,C7*C6))</f>
        <v>0</v>
      </c>
    </row>
    <row r="19" spans="2:5">
      <c r="B19" s="3" t="s">
        <v>23</v>
      </c>
      <c r="C19" s="11">
        <f>$C$18*C13</f>
        <v>0</v>
      </c>
    </row>
    <row r="20" spans="2:5">
      <c r="B20" s="3" t="s">
        <v>24</v>
      </c>
      <c r="C20" s="11">
        <f t="shared" ref="C20:C21" si="0">$C$18*C14</f>
        <v>0</v>
      </c>
    </row>
    <row r="21" spans="2:5" ht="15" thickBot="1">
      <c r="B21" s="4" t="s">
        <v>25</v>
      </c>
      <c r="C21" s="12">
        <f t="shared" si="0"/>
        <v>0</v>
      </c>
    </row>
    <row r="23" spans="2:5">
      <c r="B23" s="19" t="s">
        <v>26</v>
      </c>
      <c r="C23" s="56"/>
    </row>
    <row r="24" spans="2:5">
      <c r="B24" s="19" t="s">
        <v>27</v>
      </c>
      <c r="C24" s="56"/>
    </row>
    <row r="25" spans="2:5">
      <c r="B25" s="19" t="s">
        <v>28</v>
      </c>
      <c r="C25" s="40">
        <f>C18-C23-C24</f>
        <v>0</v>
      </c>
    </row>
    <row r="27" spans="2:5">
      <c r="B27" s="44" t="s">
        <v>29</v>
      </c>
      <c r="C27" s="45">
        <f>C25-C21</f>
        <v>0</v>
      </c>
    </row>
    <row r="28" spans="2:5">
      <c r="D28" s="39"/>
    </row>
    <row r="30" spans="2:5">
      <c r="E30" s="16"/>
    </row>
  </sheetData>
  <sheetProtection sheet="1" objects="1" scenarios="1" selectLockedCells="1"/>
  <mergeCells count="1">
    <mergeCell ref="B1:C1"/>
  </mergeCells>
  <hyperlinks>
    <hyperlink ref="F11" r:id="rId1" xr:uid="{EE3F76A6-51A4-47EC-8451-817199584896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737C2-6F8D-4E5B-B668-579B51AEF91B}">
  <dimension ref="A1:B2"/>
  <sheetViews>
    <sheetView workbookViewId="0">
      <selection activeCell="B6" sqref="B6"/>
    </sheetView>
  </sheetViews>
  <sheetFormatPr defaultRowHeight="14.45"/>
  <cols>
    <col min="1" max="1" width="17.7109375" style="35" customWidth="1"/>
    <col min="2" max="2" width="9.140625" style="37"/>
  </cols>
  <sheetData>
    <row r="1" spans="1:2">
      <c r="A1" s="34" t="s">
        <v>7</v>
      </c>
      <c r="B1" s="36" t="s">
        <v>30</v>
      </c>
    </row>
    <row r="2" spans="1:2">
      <c r="A2" s="35">
        <v>2024</v>
      </c>
      <c r="B2" s="37">
        <v>11.154500000000001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874E-95D1-485A-BEDC-673C3344E0B6}">
  <dimension ref="A1:D5"/>
  <sheetViews>
    <sheetView workbookViewId="0"/>
  </sheetViews>
  <sheetFormatPr defaultRowHeight="14.45"/>
  <cols>
    <col min="1" max="1" width="14.5703125" customWidth="1"/>
    <col min="2" max="4" width="10.5703125" customWidth="1"/>
  </cols>
  <sheetData>
    <row r="1" spans="1:4" ht="43.5">
      <c r="B1" s="24" t="s">
        <v>31</v>
      </c>
      <c r="C1" s="24" t="s">
        <v>13</v>
      </c>
      <c r="D1" s="28" t="s">
        <v>32</v>
      </c>
    </row>
    <row r="2" spans="1:4">
      <c r="A2" s="1" t="s">
        <v>4</v>
      </c>
      <c r="B2" s="22">
        <v>5.5</v>
      </c>
      <c r="C2" s="25"/>
      <c r="D2" s="22"/>
    </row>
    <row r="3" spans="1:4">
      <c r="A3" s="1" t="s">
        <v>33</v>
      </c>
      <c r="B3" s="22">
        <v>4.5</v>
      </c>
      <c r="C3" s="25">
        <v>2500</v>
      </c>
      <c r="D3" s="22">
        <v>2.7</v>
      </c>
    </row>
    <row r="4" spans="1:4">
      <c r="A4" s="1" t="s">
        <v>34</v>
      </c>
      <c r="B4" s="22">
        <v>4.5</v>
      </c>
      <c r="C4" s="25">
        <v>2500</v>
      </c>
      <c r="D4" s="22">
        <v>1.1000000000000001</v>
      </c>
    </row>
    <row r="5" spans="1:4">
      <c r="D5" s="2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126C3-2F8B-46F4-92B2-F9693623A58B}">
  <dimension ref="A1:B5"/>
  <sheetViews>
    <sheetView workbookViewId="0"/>
  </sheetViews>
  <sheetFormatPr defaultRowHeight="14.45"/>
  <cols>
    <col min="1" max="1" width="32.5703125" customWidth="1"/>
    <col min="2" max="2" width="10.5703125" customWidth="1"/>
  </cols>
  <sheetData>
    <row r="1" spans="1:2" ht="29.1">
      <c r="A1" s="23" t="s">
        <v>0</v>
      </c>
      <c r="B1" s="29" t="s">
        <v>35</v>
      </c>
    </row>
    <row r="2" spans="1:2">
      <c r="A2" t="s">
        <v>1</v>
      </c>
      <c r="B2" t="s">
        <v>36</v>
      </c>
    </row>
    <row r="3" spans="1:2">
      <c r="A3" t="s">
        <v>37</v>
      </c>
      <c r="B3" t="s">
        <v>38</v>
      </c>
    </row>
    <row r="4" spans="1:2">
      <c r="A4" t="s">
        <v>39</v>
      </c>
      <c r="B4" t="s">
        <v>40</v>
      </c>
    </row>
    <row r="5" spans="1:2">
      <c r="A5" t="s">
        <v>41</v>
      </c>
      <c r="B5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122E503A90DC4289510D003F214F03" ma:contentTypeVersion="6" ma:contentTypeDescription="Create a new document." ma:contentTypeScope="" ma:versionID="29a963de96ec2544b4a2e19411519334">
  <xsd:schema xmlns:xsd="http://www.w3.org/2001/XMLSchema" xmlns:xs="http://www.w3.org/2001/XMLSchema" xmlns:p="http://schemas.microsoft.com/office/2006/metadata/properties" xmlns:ns2="365d5a78-8493-4cba-b02e-d85173e803d2" xmlns:ns3="c7c75cf5-74be-4ac0-8874-1a8450198992" targetNamespace="http://schemas.microsoft.com/office/2006/metadata/properties" ma:root="true" ma:fieldsID="6a5360997aeb177b948baa0ad114ead2" ns2:_="" ns3:_="">
    <xsd:import namespace="365d5a78-8493-4cba-b02e-d85173e803d2"/>
    <xsd:import namespace="c7c75cf5-74be-4ac0-8874-1a8450198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5a78-8493-4cba-b02e-d85173e803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75cf5-74be-4ac0-8874-1a84501989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C936D-32FD-49A3-A839-7B6F90161991}"/>
</file>

<file path=customXml/itemProps2.xml><?xml version="1.0" encoding="utf-8"?>
<ds:datastoreItem xmlns:ds="http://schemas.openxmlformats.org/officeDocument/2006/customXml" ds:itemID="{D2DA7E98-BBA8-4D5D-8F0B-D72345F3E216}"/>
</file>

<file path=customXml/itemProps3.xml><?xml version="1.0" encoding="utf-8"?>
<ds:datastoreItem xmlns:ds="http://schemas.openxmlformats.org/officeDocument/2006/customXml" ds:itemID="{1139CCE2-EC00-4B4B-8944-FB906B9D15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Miljömärkning Sverige AB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Katarina Pramner (Svanen)</dc:creator>
  <cp:keywords/>
  <dc:description/>
  <cp:lastModifiedBy/>
  <cp:revision/>
  <dcterms:created xsi:type="dcterms:W3CDTF">2017-06-08T12:46:23Z</dcterms:created>
  <dcterms:modified xsi:type="dcterms:W3CDTF">2024-10-16T09:19:24Z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0x010100AF122E503A90DC4289510D003F214F03</vt:lpwstr>
  </property>
  <property fmtid="{D5CDD505-2E9C-101B-9397-08002B2CF9AE}" pid="3" name="Product Group">
    <vt:lpwstr>140;#Small houses, apartment buildings and buildings for schools and pre-schools (089)|ece1914f-95b6-48c1-836d-785bc7a7e8c9</vt:lpwstr>
  </property>
  <property fmtid="{D5CDD505-2E9C-101B-9397-08002B2CF9AE}" pid="4" name="Year">
    <vt:lpwstr/>
  </property>
  <property fmtid="{D5CDD505-2E9C-101B-9397-08002B2CF9AE}" pid="5" name="MediaServiceImageTags">
    <vt:lpwstr/>
  </property>
</Properties>
</file>